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8 аккумуляторы ЦР ЗР\22 документы на сайт\0216-PROC-2020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47" i="2" l="1"/>
  <c r="N10" i="2"/>
  <c r="O10" i="2" s="1"/>
  <c r="N11" i="2"/>
  <c r="O11" i="2"/>
  <c r="N12" i="2"/>
  <c r="O12" i="2" s="1"/>
  <c r="N13" i="2"/>
  <c r="O13" i="2"/>
  <c r="N14" i="2"/>
  <c r="O14" i="2" s="1"/>
  <c r="N15" i="2"/>
  <c r="O15" i="2"/>
  <c r="N16" i="2"/>
  <c r="O16" i="2"/>
  <c r="N17" i="2"/>
  <c r="O17" i="2"/>
  <c r="N18" i="2"/>
  <c r="O18" i="2" s="1"/>
  <c r="N19" i="2"/>
  <c r="O19" i="2"/>
  <c r="N20" i="2"/>
  <c r="O20" i="2"/>
  <c r="N21" i="2"/>
  <c r="O21" i="2"/>
  <c r="N22" i="2"/>
  <c r="O22" i="2" s="1"/>
  <c r="N23" i="2"/>
  <c r="O23" i="2"/>
  <c r="N24" i="2"/>
  <c r="O24" i="2"/>
  <c r="N25" i="2"/>
  <c r="O25" i="2"/>
  <c r="N26" i="2"/>
  <c r="O26" i="2" s="1"/>
  <c r="N27" i="2"/>
  <c r="O27" i="2"/>
  <c r="N28" i="2"/>
  <c r="O28" i="2"/>
  <c r="N29" i="2"/>
  <c r="O29" i="2"/>
  <c r="N30" i="2"/>
  <c r="O30" i="2" s="1"/>
  <c r="N31" i="2"/>
  <c r="O31" i="2"/>
  <c r="N32" i="2"/>
  <c r="O32" i="2"/>
  <c r="N33" i="2"/>
  <c r="O33" i="2"/>
  <c r="N34" i="2"/>
  <c r="O34" i="2" s="1"/>
  <c r="N35" i="2"/>
  <c r="O35" i="2"/>
  <c r="N36" i="2"/>
  <c r="O36" i="2"/>
  <c r="N37" i="2"/>
  <c r="O37" i="2"/>
  <c r="N38" i="2"/>
  <c r="O38" i="2" s="1"/>
  <c r="N39" i="2"/>
  <c r="O39" i="2"/>
  <c r="N40" i="2"/>
  <c r="O40" i="2"/>
  <c r="N41" i="2"/>
  <c r="O41" i="2"/>
  <c r="N42" i="2"/>
  <c r="O42" i="2" s="1"/>
  <c r="N43" i="2"/>
  <c r="O43" i="2"/>
  <c r="N44" i="2"/>
  <c r="O44" i="2"/>
  <c r="N45" i="2"/>
  <c r="O45" i="2"/>
  <c r="N46" i="2"/>
  <c r="O46" i="2" s="1"/>
  <c r="N9" i="2"/>
  <c r="O9" i="2" s="1"/>
  <c r="L40" i="2"/>
  <c r="L41" i="2"/>
  <c r="L42" i="2"/>
  <c r="L46" i="2"/>
  <c r="L9" i="2"/>
  <c r="K9" i="2"/>
  <c r="J9" i="2"/>
  <c r="J46" i="2"/>
  <c r="K46" i="2"/>
  <c r="J45" i="2"/>
  <c r="L45" i="2" s="1"/>
  <c r="K45" i="2"/>
  <c r="J44" i="2"/>
  <c r="L44" i="2" s="1"/>
  <c r="K44" i="2"/>
  <c r="J43" i="2"/>
  <c r="L43" i="2" s="1"/>
  <c r="K43" i="2"/>
  <c r="J42" i="2"/>
  <c r="K42" i="2"/>
  <c r="J41" i="2"/>
  <c r="K41" i="2"/>
  <c r="J40" i="2"/>
  <c r="K40" i="2"/>
  <c r="F47" i="2"/>
  <c r="N47" i="2" l="1"/>
  <c r="E49" i="2" s="1"/>
  <c r="J24" i="2" l="1"/>
  <c r="L24" i="2" s="1"/>
  <c r="K24" i="2"/>
  <c r="J25" i="2"/>
  <c r="L25" i="2" s="1"/>
  <c r="K25" i="2"/>
  <c r="J26" i="2"/>
  <c r="L26" i="2" s="1"/>
  <c r="K26" i="2"/>
  <c r="J27" i="2"/>
  <c r="L27" i="2" s="1"/>
  <c r="K27" i="2"/>
  <c r="J28" i="2"/>
  <c r="L28" i="2" s="1"/>
  <c r="K28" i="2"/>
  <c r="J29" i="2"/>
  <c r="L29" i="2" s="1"/>
  <c r="K29" i="2"/>
  <c r="J30" i="2"/>
  <c r="L30" i="2" s="1"/>
  <c r="K30" i="2"/>
  <c r="J31" i="2"/>
  <c r="L31" i="2" s="1"/>
  <c r="K31" i="2"/>
  <c r="J32" i="2"/>
  <c r="L32" i="2" s="1"/>
  <c r="K32" i="2"/>
  <c r="J33" i="2"/>
  <c r="L33" i="2" s="1"/>
  <c r="K33" i="2"/>
  <c r="J34" i="2"/>
  <c r="L34" i="2" s="1"/>
  <c r="K34" i="2"/>
  <c r="J35" i="2"/>
  <c r="L35" i="2" s="1"/>
  <c r="K35" i="2"/>
  <c r="J36" i="2"/>
  <c r="L36" i="2" s="1"/>
  <c r="K36" i="2"/>
  <c r="J37" i="2"/>
  <c r="L37" i="2" s="1"/>
  <c r="K37" i="2"/>
  <c r="J38" i="2"/>
  <c r="L38" i="2" s="1"/>
  <c r="K38" i="2"/>
  <c r="J39" i="2"/>
  <c r="L39" i="2" s="1"/>
  <c r="K39" i="2"/>
  <c r="K10" i="2"/>
  <c r="K47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O47" i="2" l="1"/>
  <c r="E50" i="2" s="1"/>
  <c r="L47" i="2" l="1"/>
</calcChain>
</file>

<file path=xl/sharedStrings.xml><?xml version="1.0" encoding="utf-8"?>
<sst xmlns="http://schemas.openxmlformats.org/spreadsheetml/2006/main" count="197" uniqueCount="82">
  <si>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</si>
  <si>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</si>
  <si>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</si>
  <si>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</si>
  <si>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</si>
  <si>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</si>
  <si>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</si>
  <si>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</si>
  <si>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</si>
  <si>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</si>
  <si>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</si>
  <si>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</si>
  <si>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</si>
  <si>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</si>
  <si>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</si>
  <si>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</si>
  <si>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</si>
  <si>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</si>
  <si>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</si>
  <si>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</si>
  <si>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</si>
  <si>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</si>
  <si>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</si>
  <si>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Начальная минимальная цена, руб. ,без учета НДС / Initial minimum price excl VAT, RUR </t>
  </si>
  <si>
    <t>FM026232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</si>
  <si>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</si>
  <si>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</si>
  <si>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</si>
  <si>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</si>
  <si>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</si>
  <si>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</si>
  <si>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</si>
  <si>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ЦР</t>
  </si>
  <si>
    <t>Номер номенклатурный /
num ID</t>
  </si>
  <si>
    <t>Общий вес АКБ, тн / weight, tn</t>
  </si>
  <si>
    <t>1. Вывоз оборудования проиводится силами и за счет Покупателя, включая все возникающие при этом расходы</t>
  </si>
  <si>
    <t>3. АКБ продаются с кислотой и прочими загрязнителями. В таблице указан все брутто.</t>
  </si>
  <si>
    <t>Aккумуляторная батарея ALCAD VN190-2 (Демонтированные)</t>
  </si>
  <si>
    <t>Демонтированная аккумуляторная батарея DELTA HR 12-7.2</t>
  </si>
  <si>
    <t>Демонтированная аккумуляторная батарея DELTA HR 12-12</t>
  </si>
  <si>
    <t>Демонтированная аккумуляторная батарея DELTA HR 12-18</t>
  </si>
  <si>
    <t>Демонтированная аккумуляторная батарея APC (RBC4)</t>
  </si>
  <si>
    <t>Демонтированная аккумуляторная батарея Sven SV1250, 12V, 5Ah</t>
  </si>
  <si>
    <t>Демонтированная аккумуляторная батарея CSB HR 1234W</t>
  </si>
  <si>
    <t>Демонтированная аккумуляторная батарея Panasonic UP-VW1245P1</t>
  </si>
  <si>
    <t>Демонтированная аккумуляторная батарея CJB GP1272F2</t>
  </si>
  <si>
    <t>Демонтированная аккумуляторная батарея Long WP1236W</t>
  </si>
  <si>
    <t>Демонтированная аккумуляторная батарея Long WP7.2-12</t>
  </si>
  <si>
    <t>Демонтированная аккумуляторная батарея SF 1217</t>
  </si>
  <si>
    <t>Демонтированная аккумуляторная батарея SF 1212</t>
  </si>
  <si>
    <t>Демонтированная аккумуляторная батарея BP 1212</t>
  </si>
  <si>
    <t>Демонтированная аккумуляторная батарея DT 1212</t>
  </si>
  <si>
    <t>Демонтированная аккумуляторная батарея GS 7-12</t>
  </si>
  <si>
    <t>Демонтированная аккумуляторная батарея SF 12045</t>
  </si>
  <si>
    <t>Демонтированная аккумуляторная батарея HRL 12-7.2</t>
  </si>
  <si>
    <t>Демонтированная аккумуляторная батарея PG 12-12</t>
  </si>
  <si>
    <t>Демонтированная аккумуляторная батарея DT 1207</t>
  </si>
  <si>
    <t>Демонтированная АКБ SPRINTER</t>
  </si>
  <si>
    <t>Демонтированная аккумуляторная батарея YUASA NPW36-12, 12V, 36W</t>
  </si>
  <si>
    <t xml:space="preserve">Демонтированная аккумуляторная батарея Sonnenschein A512/10S 12V, 10 Ah </t>
  </si>
  <si>
    <t>Демонтированная аккумуляторная батарея CSB GP 1272 F2</t>
  </si>
  <si>
    <t>Демонтированный стартерный аккумулятор Delkor 31-1000 vayman company inc</t>
  </si>
  <si>
    <t>Демонтированная аккумуляторная батарея 655NFL 12V, 126Ah, (2шт.)</t>
  </si>
  <si>
    <t>Демонтированная аккумуляторная батарея 6CT-190N 12B 190Ah</t>
  </si>
  <si>
    <t>Демонтированная аккумуляторная батарея 6 СТ-132</t>
  </si>
  <si>
    <t>Демонтированная аккумуляторная батарея SF 1207</t>
  </si>
  <si>
    <t>Демонтированная Аккумуляторная батарея 12V 7,2A (6 шт)</t>
  </si>
  <si>
    <t>Демонтированная Аккумуляторная батарея 12V 4,5A (2 шт)</t>
  </si>
  <si>
    <t>Демонтированная Аккумуляторная батарея 12V 17,2A (2 шт)</t>
  </si>
  <si>
    <t>Аккумулятор MC335P, включая стандартное подсоединение, электролит, заправленный и заряженный</t>
  </si>
  <si>
    <t>Аккумуляторная батарея 12В Sprinter, Б/У</t>
  </si>
  <si>
    <t>ЗР</t>
  </si>
  <si>
    <r>
      <t xml:space="preserve">Цена за единицу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</si>
  <si>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r>
      <t>Стоимость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>, руб/ Price  without VAT 20%, RUB</t>
    </r>
  </si>
  <si>
    <t xml:space="preserve">Итого НДС (20%) составляет / Total Vat  (20%) </t>
  </si>
  <si>
    <t xml:space="preserve">Склад НПС Кропоткинская 
РФ, Краснодарский край, Кавказский район. </t>
  </si>
  <si>
    <t>Склад НПС-2
РФ, Республика Калмыкия, Черноземельcкий район.</t>
  </si>
  <si>
    <t xml:space="preserve">Склад А-НПС-4А
РФ, Астраханская обл.,
Красноярский район, МО «Степновский сельсовет».
</t>
  </si>
  <si>
    <t xml:space="preserve">Склад НПС-3
РФ, Республика Калмыкия, Ики-Бурульский район.
</t>
  </si>
  <si>
    <t xml:space="preserve">Склад НПС Комсомольская
РФ, Республика Калмыкия, Черноземельcкий район.
</t>
  </si>
  <si>
    <t xml:space="preserve"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</t>
  </si>
  <si>
    <t>Закупка № 0216-PROC-2020 Реализация АКБ ЦР,ЗР / Purchase № 0216-PROC-2020 Sell batteries CR, 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</si>
</sst>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6" fontId="17" fillId="0" borderId="4" xfId="0" applyNumberFormat="1" applyFont="1" applyFill="1" applyBorder="1" applyAlignment="1">
      <alignment horizontal="center" vertical="center" wrapText="1"/>
    </xf>
    <xf numFmtId="7" fontId="8" fillId="0" borderId="4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7" fontId="8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166" fontId="5" fillId="2" borderId="11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8" fillId="3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166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6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zoomScale="55" zoomScaleNormal="55" workbookViewId="0">
      <selection activeCell="I13" sqref="I13"/>
    </sheetView>
  </sheetViews>
  <sheetFormatPr defaultRowHeight="15" x14ac:dyDescent="0.25"/>
  <cols>
    <col min="1" max="1" width="6.42578125" customWidth="1"/>
    <col min="2" max="2" width="18.28515625" hidden="1" customWidth="1"/>
    <col min="3" max="3" width="15.28515625" customWidth="1"/>
    <col min="4" max="4" width="90.28515625" customWidth="1"/>
    <col min="5" max="5" width="19.7109375" customWidth="1"/>
    <col min="6" max="6" width="21" customWidth="1"/>
    <col min="7" max="7" width="9.85546875" customWidth="1"/>
    <col min="8" max="8" width="14" customWidth="1"/>
    <col min="9" max="10" width="23.28515625" customWidth="1"/>
    <col min="11" max="11" width="24.85546875" customWidth="1"/>
    <col min="12" max="12" width="25.140625" customWidth="1"/>
    <col min="13" max="13" width="32.28515625" customWidth="1"/>
    <col min="14" max="15" width="27" style="53" customWidth="1"/>
    <col min="16" max="16" width="13.5703125" customWidth="1"/>
    <col min="17" max="17" width="33.7109375" customWidth="1"/>
    <col min="19" max="19" width="26.28515625" customWidth="1"/>
  </cols>
  <sheetData>
    <row r="1" spans="1:20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1"/>
      <c r="O1" s="51"/>
      <c r="P1" s="3"/>
      <c r="Q1" s="3"/>
    </row>
    <row r="2" spans="1:20" ht="20.25" x14ac:dyDescent="0.25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ht="20.25" x14ac:dyDescent="0.25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0" ht="20.25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0" ht="20.25" x14ac:dyDescent="0.25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0" ht="20.25" x14ac:dyDescent="0.25">
      <c r="A6" s="69" t="s">
        <v>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20" ht="21.75" thickBo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9" t="s">
        <v>25</v>
      </c>
      <c r="N7" s="49"/>
      <c r="O7" s="49"/>
      <c r="P7" s="11"/>
      <c r="Q7" s="11"/>
    </row>
    <row r="8" spans="1:20" ht="139.15" customHeight="1" thickBot="1" x14ac:dyDescent="0.3">
      <c r="A8" s="29" t="s">
        <v>8</v>
      </c>
      <c r="B8" s="30" t="s">
        <v>17</v>
      </c>
      <c r="C8" s="31" t="s">
        <v>3</v>
      </c>
      <c r="D8" s="29" t="s">
        <v>4</v>
      </c>
      <c r="E8" s="30" t="s">
        <v>33</v>
      </c>
      <c r="F8" s="30" t="s">
        <v>34</v>
      </c>
      <c r="G8" s="30" t="s">
        <v>1</v>
      </c>
      <c r="H8" s="30" t="s">
        <v>9</v>
      </c>
      <c r="I8" s="30" t="s">
        <v>23</v>
      </c>
      <c r="J8" s="30" t="s">
        <v>26</v>
      </c>
      <c r="K8" s="30" t="s">
        <v>27</v>
      </c>
      <c r="L8" s="30" t="s">
        <v>28</v>
      </c>
      <c r="M8" s="32" t="s">
        <v>72</v>
      </c>
      <c r="N8" s="50" t="s">
        <v>73</v>
      </c>
      <c r="O8" s="50" t="s">
        <v>29</v>
      </c>
      <c r="P8" s="30" t="s">
        <v>7</v>
      </c>
      <c r="Q8" s="47" t="s">
        <v>19</v>
      </c>
    </row>
    <row r="9" spans="1:20" ht="20.25" x14ac:dyDescent="0.25">
      <c r="A9" s="24">
        <v>1</v>
      </c>
      <c r="B9" s="24" t="s">
        <v>24</v>
      </c>
      <c r="C9" s="24" t="s">
        <v>32</v>
      </c>
      <c r="D9" s="33" t="s">
        <v>37</v>
      </c>
      <c r="E9" s="26">
        <v>1081857</v>
      </c>
      <c r="F9" s="35">
        <v>5.5330000000000004</v>
      </c>
      <c r="G9" s="25" t="s">
        <v>6</v>
      </c>
      <c r="H9" s="26">
        <v>266</v>
      </c>
      <c r="I9" s="27">
        <v>586</v>
      </c>
      <c r="J9" s="27">
        <f>I9*1.2</f>
        <v>703.19999999999993</v>
      </c>
      <c r="K9" s="27">
        <f>I9*H9</f>
        <v>155876</v>
      </c>
      <c r="L9" s="27">
        <f>H9*J9</f>
        <v>187051.19999999998</v>
      </c>
      <c r="M9" s="44"/>
      <c r="N9" s="28">
        <f>M9*H9</f>
        <v>0</v>
      </c>
      <c r="O9" s="28">
        <f>N9*1.2</f>
        <v>0</v>
      </c>
      <c r="P9" s="45" t="s">
        <v>18</v>
      </c>
      <c r="Q9" s="73" t="s">
        <v>80</v>
      </c>
      <c r="S9" s="59"/>
      <c r="T9" s="59"/>
    </row>
    <row r="10" spans="1:20" ht="20.25" x14ac:dyDescent="0.25">
      <c r="A10" s="12">
        <v>2</v>
      </c>
      <c r="B10" s="12"/>
      <c r="C10" s="12" t="s">
        <v>32</v>
      </c>
      <c r="D10" s="37" t="s">
        <v>38</v>
      </c>
      <c r="E10" s="16">
        <v>1081858</v>
      </c>
      <c r="F10" s="34">
        <v>5.0000000000000001E-3</v>
      </c>
      <c r="G10" s="13" t="s">
        <v>6</v>
      </c>
      <c r="H10" s="16">
        <v>2</v>
      </c>
      <c r="I10" s="17">
        <v>70</v>
      </c>
      <c r="J10" s="17">
        <f t="shared" ref="J10:J46" si="0">I10*1.2</f>
        <v>84</v>
      </c>
      <c r="K10" s="17">
        <f t="shared" ref="K10:K23" si="1">I10*H10</f>
        <v>140</v>
      </c>
      <c r="L10" s="27">
        <f>H10*J10</f>
        <v>168</v>
      </c>
      <c r="M10" s="36"/>
      <c r="N10" s="28">
        <f t="shared" ref="N10:N46" si="2">M10*H10</f>
        <v>0</v>
      </c>
      <c r="O10" s="28">
        <f t="shared" ref="O10:O46" si="3">N10*1.2</f>
        <v>0</v>
      </c>
      <c r="P10" s="9" t="s">
        <v>18</v>
      </c>
      <c r="Q10" s="74"/>
    </row>
    <row r="11" spans="1:20" ht="20.25" x14ac:dyDescent="0.25">
      <c r="A11" s="24">
        <v>3</v>
      </c>
      <c r="B11" s="12"/>
      <c r="C11" s="12" t="s">
        <v>32</v>
      </c>
      <c r="D11" s="37" t="s">
        <v>39</v>
      </c>
      <c r="E11" s="16">
        <v>1081859</v>
      </c>
      <c r="F11" s="34">
        <v>1.5599999999999999E-2</v>
      </c>
      <c r="G11" s="25" t="s">
        <v>6</v>
      </c>
      <c r="H11" s="16">
        <v>4</v>
      </c>
      <c r="I11" s="17">
        <v>110</v>
      </c>
      <c r="J11" s="17">
        <f t="shared" si="0"/>
        <v>132</v>
      </c>
      <c r="K11" s="17">
        <f t="shared" si="1"/>
        <v>440</v>
      </c>
      <c r="L11" s="27">
        <f t="shared" ref="L11:L46" si="4">H11*J11</f>
        <v>528</v>
      </c>
      <c r="M11" s="36"/>
      <c r="N11" s="28">
        <f t="shared" si="2"/>
        <v>0</v>
      </c>
      <c r="O11" s="28">
        <f t="shared" si="3"/>
        <v>0</v>
      </c>
      <c r="P11" s="9" t="s">
        <v>18</v>
      </c>
      <c r="Q11" s="74"/>
    </row>
    <row r="12" spans="1:20" ht="20.25" x14ac:dyDescent="0.25">
      <c r="A12" s="12">
        <v>4</v>
      </c>
      <c r="B12" s="12"/>
      <c r="C12" s="12" t="s">
        <v>32</v>
      </c>
      <c r="D12" s="37" t="s">
        <v>40</v>
      </c>
      <c r="E12" s="16">
        <v>1081860</v>
      </c>
      <c r="F12" s="34">
        <v>1.18E-2</v>
      </c>
      <c r="G12" s="13" t="s">
        <v>6</v>
      </c>
      <c r="H12" s="16">
        <v>2</v>
      </c>
      <c r="I12" s="17">
        <v>165</v>
      </c>
      <c r="J12" s="17">
        <f t="shared" si="0"/>
        <v>198</v>
      </c>
      <c r="K12" s="17">
        <f t="shared" si="1"/>
        <v>330</v>
      </c>
      <c r="L12" s="27">
        <f t="shared" si="4"/>
        <v>396</v>
      </c>
      <c r="M12" s="36"/>
      <c r="N12" s="28">
        <f t="shared" si="2"/>
        <v>0</v>
      </c>
      <c r="O12" s="28">
        <f t="shared" si="3"/>
        <v>0</v>
      </c>
      <c r="P12" s="9" t="s">
        <v>18</v>
      </c>
      <c r="Q12" s="74"/>
    </row>
    <row r="13" spans="1:20" ht="20.25" x14ac:dyDescent="0.25">
      <c r="A13" s="24">
        <v>5</v>
      </c>
      <c r="B13" s="12"/>
      <c r="C13" s="12" t="s">
        <v>32</v>
      </c>
      <c r="D13" s="37" t="s">
        <v>40</v>
      </c>
      <c r="E13" s="16">
        <v>1081861</v>
      </c>
      <c r="F13" s="34">
        <v>2.5700000000000001E-2</v>
      </c>
      <c r="G13" s="25" t="s">
        <v>6</v>
      </c>
      <c r="H13" s="16">
        <v>2</v>
      </c>
      <c r="I13" s="17">
        <v>365</v>
      </c>
      <c r="J13" s="17">
        <f t="shared" si="0"/>
        <v>438</v>
      </c>
      <c r="K13" s="17">
        <f t="shared" si="1"/>
        <v>730</v>
      </c>
      <c r="L13" s="27">
        <f t="shared" si="4"/>
        <v>876</v>
      </c>
      <c r="M13" s="36"/>
      <c r="N13" s="28">
        <f t="shared" si="2"/>
        <v>0</v>
      </c>
      <c r="O13" s="28">
        <f t="shared" si="3"/>
        <v>0</v>
      </c>
      <c r="P13" s="9" t="s">
        <v>18</v>
      </c>
      <c r="Q13" s="74"/>
    </row>
    <row r="14" spans="1:20" ht="20.25" x14ac:dyDescent="0.25">
      <c r="A14" s="12">
        <v>6</v>
      </c>
      <c r="B14" s="12"/>
      <c r="C14" s="12" t="s">
        <v>32</v>
      </c>
      <c r="D14" s="37" t="s">
        <v>41</v>
      </c>
      <c r="E14" s="16">
        <v>1082452</v>
      </c>
      <c r="F14" s="34">
        <v>2.52E-2</v>
      </c>
      <c r="G14" s="13" t="s">
        <v>6</v>
      </c>
      <c r="H14" s="16">
        <v>7</v>
      </c>
      <c r="I14" s="17">
        <v>101</v>
      </c>
      <c r="J14" s="17">
        <f t="shared" si="0"/>
        <v>121.19999999999999</v>
      </c>
      <c r="K14" s="17">
        <f t="shared" si="1"/>
        <v>707</v>
      </c>
      <c r="L14" s="27">
        <f t="shared" si="4"/>
        <v>848.39999999999986</v>
      </c>
      <c r="M14" s="36"/>
      <c r="N14" s="28">
        <f t="shared" si="2"/>
        <v>0</v>
      </c>
      <c r="O14" s="28">
        <f t="shared" si="3"/>
        <v>0</v>
      </c>
      <c r="P14" s="9" t="s">
        <v>18</v>
      </c>
      <c r="Q14" s="74"/>
    </row>
    <row r="15" spans="1:20" ht="20.25" x14ac:dyDescent="0.25">
      <c r="A15" s="24">
        <v>7</v>
      </c>
      <c r="B15" s="12"/>
      <c r="C15" s="12" t="s">
        <v>32</v>
      </c>
      <c r="D15" s="37" t="s">
        <v>42</v>
      </c>
      <c r="E15" s="16">
        <v>1084541</v>
      </c>
      <c r="F15" s="34">
        <v>8.1600000000000006E-2</v>
      </c>
      <c r="G15" s="25" t="s">
        <v>6</v>
      </c>
      <c r="H15" s="16">
        <v>48</v>
      </c>
      <c r="I15" s="17">
        <v>48</v>
      </c>
      <c r="J15" s="17">
        <f t="shared" si="0"/>
        <v>57.599999999999994</v>
      </c>
      <c r="K15" s="17">
        <f t="shared" si="1"/>
        <v>2304</v>
      </c>
      <c r="L15" s="27">
        <f t="shared" si="4"/>
        <v>2764.7999999999997</v>
      </c>
      <c r="M15" s="36"/>
      <c r="N15" s="28">
        <f t="shared" si="2"/>
        <v>0</v>
      </c>
      <c r="O15" s="28">
        <f t="shared" si="3"/>
        <v>0</v>
      </c>
      <c r="P15" s="9" t="s">
        <v>18</v>
      </c>
      <c r="Q15" s="74"/>
    </row>
    <row r="16" spans="1:20" ht="20.25" x14ac:dyDescent="0.25">
      <c r="A16" s="12">
        <v>8</v>
      </c>
      <c r="B16" s="12"/>
      <c r="C16" s="12" t="s">
        <v>32</v>
      </c>
      <c r="D16" s="37" t="s">
        <v>43</v>
      </c>
      <c r="E16" s="16">
        <v>1087263</v>
      </c>
      <c r="F16" s="34">
        <v>0.01</v>
      </c>
      <c r="G16" s="13" t="s">
        <v>6</v>
      </c>
      <c r="H16" s="16">
        <v>4</v>
      </c>
      <c r="I16" s="17">
        <v>70</v>
      </c>
      <c r="J16" s="17">
        <f t="shared" si="0"/>
        <v>84</v>
      </c>
      <c r="K16" s="17">
        <f t="shared" si="1"/>
        <v>280</v>
      </c>
      <c r="L16" s="27">
        <f t="shared" si="4"/>
        <v>336</v>
      </c>
      <c r="M16" s="36"/>
      <c r="N16" s="28">
        <f t="shared" si="2"/>
        <v>0</v>
      </c>
      <c r="O16" s="28">
        <f t="shared" si="3"/>
        <v>0</v>
      </c>
      <c r="P16" s="9" t="s">
        <v>18</v>
      </c>
      <c r="Q16" s="74"/>
    </row>
    <row r="17" spans="1:17" ht="40.5" x14ac:dyDescent="0.25">
      <c r="A17" s="24">
        <v>9</v>
      </c>
      <c r="B17" s="12"/>
      <c r="C17" s="12" t="s">
        <v>32</v>
      </c>
      <c r="D17" s="37" t="s">
        <v>44</v>
      </c>
      <c r="E17" s="16">
        <v>1087264</v>
      </c>
      <c r="F17" s="34">
        <v>7.0000000000000007E-2</v>
      </c>
      <c r="G17" s="25" t="s">
        <v>6</v>
      </c>
      <c r="H17" s="16">
        <v>28</v>
      </c>
      <c r="I17" s="17">
        <v>71</v>
      </c>
      <c r="J17" s="17">
        <f t="shared" si="0"/>
        <v>85.2</v>
      </c>
      <c r="K17" s="17">
        <f t="shared" si="1"/>
        <v>1988</v>
      </c>
      <c r="L17" s="27">
        <f t="shared" si="4"/>
        <v>2385.6</v>
      </c>
      <c r="M17" s="36"/>
      <c r="N17" s="28">
        <f t="shared" si="2"/>
        <v>0</v>
      </c>
      <c r="O17" s="28">
        <f t="shared" si="3"/>
        <v>0</v>
      </c>
      <c r="P17" s="9" t="s">
        <v>18</v>
      </c>
      <c r="Q17" s="74"/>
    </row>
    <row r="18" spans="1:17" ht="20.25" x14ac:dyDescent="0.25">
      <c r="A18" s="12">
        <v>10</v>
      </c>
      <c r="B18" s="12"/>
      <c r="C18" s="12" t="s">
        <v>32</v>
      </c>
      <c r="D18" s="37" t="s">
        <v>45</v>
      </c>
      <c r="E18" s="16">
        <v>1087270</v>
      </c>
      <c r="F18" s="34">
        <v>0.01</v>
      </c>
      <c r="G18" s="13" t="s">
        <v>6</v>
      </c>
      <c r="H18" s="16">
        <v>6</v>
      </c>
      <c r="I18" s="17">
        <v>47</v>
      </c>
      <c r="J18" s="17">
        <f t="shared" si="0"/>
        <v>56.4</v>
      </c>
      <c r="K18" s="17">
        <f t="shared" si="1"/>
        <v>282</v>
      </c>
      <c r="L18" s="27">
        <f t="shared" si="4"/>
        <v>338.4</v>
      </c>
      <c r="M18" s="36"/>
      <c r="N18" s="28">
        <f t="shared" si="2"/>
        <v>0</v>
      </c>
      <c r="O18" s="28">
        <f t="shared" si="3"/>
        <v>0</v>
      </c>
      <c r="P18" s="9" t="s">
        <v>18</v>
      </c>
      <c r="Q18" s="74"/>
    </row>
    <row r="19" spans="1:17" ht="20.25" x14ac:dyDescent="0.25">
      <c r="A19" s="24">
        <v>11</v>
      </c>
      <c r="B19" s="12"/>
      <c r="C19" s="12" t="s">
        <v>32</v>
      </c>
      <c r="D19" s="37" t="s">
        <v>46</v>
      </c>
      <c r="E19" s="16">
        <v>1087272</v>
      </c>
      <c r="F19" s="34">
        <v>0.01</v>
      </c>
      <c r="G19" s="25" t="s">
        <v>6</v>
      </c>
      <c r="H19" s="16">
        <v>3</v>
      </c>
      <c r="I19" s="17">
        <v>100</v>
      </c>
      <c r="J19" s="17">
        <f t="shared" si="0"/>
        <v>120</v>
      </c>
      <c r="K19" s="17">
        <f t="shared" si="1"/>
        <v>300</v>
      </c>
      <c r="L19" s="27">
        <f t="shared" si="4"/>
        <v>360</v>
      </c>
      <c r="M19" s="36"/>
      <c r="N19" s="28">
        <f t="shared" si="2"/>
        <v>0</v>
      </c>
      <c r="O19" s="28">
        <f t="shared" si="3"/>
        <v>0</v>
      </c>
      <c r="P19" s="9" t="s">
        <v>18</v>
      </c>
      <c r="Q19" s="74"/>
    </row>
    <row r="20" spans="1:17" ht="40.5" x14ac:dyDescent="0.25">
      <c r="A20" s="12">
        <v>12</v>
      </c>
      <c r="B20" s="12"/>
      <c r="C20" s="12" t="s">
        <v>32</v>
      </c>
      <c r="D20" s="37" t="s">
        <v>44</v>
      </c>
      <c r="E20" s="16">
        <v>1087264</v>
      </c>
      <c r="F20" s="34">
        <v>0.03</v>
      </c>
      <c r="G20" s="13" t="s">
        <v>6</v>
      </c>
      <c r="H20" s="16">
        <v>3</v>
      </c>
      <c r="I20" s="17">
        <v>267</v>
      </c>
      <c r="J20" s="17">
        <f t="shared" si="0"/>
        <v>320.39999999999998</v>
      </c>
      <c r="K20" s="17">
        <f t="shared" si="1"/>
        <v>801</v>
      </c>
      <c r="L20" s="27">
        <f t="shared" si="4"/>
        <v>961.19999999999993</v>
      </c>
      <c r="M20" s="36"/>
      <c r="N20" s="28">
        <f t="shared" si="2"/>
        <v>0</v>
      </c>
      <c r="O20" s="28">
        <f t="shared" si="3"/>
        <v>0</v>
      </c>
      <c r="P20" s="9" t="s">
        <v>18</v>
      </c>
      <c r="Q20" s="74"/>
    </row>
    <row r="21" spans="1:17" ht="20.25" x14ac:dyDescent="0.25">
      <c r="A21" s="24">
        <v>13</v>
      </c>
      <c r="B21" s="12"/>
      <c r="C21" s="12" t="s">
        <v>32</v>
      </c>
      <c r="D21" s="37" t="s">
        <v>47</v>
      </c>
      <c r="E21" s="16">
        <v>1087279</v>
      </c>
      <c r="F21" s="34">
        <v>0.01</v>
      </c>
      <c r="G21" s="25" t="s">
        <v>6</v>
      </c>
      <c r="H21" s="16">
        <v>4</v>
      </c>
      <c r="I21" s="17">
        <v>75</v>
      </c>
      <c r="J21" s="17">
        <f t="shared" si="0"/>
        <v>90</v>
      </c>
      <c r="K21" s="17">
        <f t="shared" si="1"/>
        <v>300</v>
      </c>
      <c r="L21" s="27">
        <f t="shared" si="4"/>
        <v>360</v>
      </c>
      <c r="M21" s="36"/>
      <c r="N21" s="28">
        <f t="shared" si="2"/>
        <v>0</v>
      </c>
      <c r="O21" s="28">
        <f t="shared" si="3"/>
        <v>0</v>
      </c>
      <c r="P21" s="9" t="s">
        <v>18</v>
      </c>
      <c r="Q21" s="75"/>
    </row>
    <row r="22" spans="1:17" ht="20.25" x14ac:dyDescent="0.25">
      <c r="A22" s="12">
        <v>14</v>
      </c>
      <c r="B22" s="12"/>
      <c r="C22" s="12" t="s">
        <v>32</v>
      </c>
      <c r="D22" s="37" t="s">
        <v>48</v>
      </c>
      <c r="E22" s="16">
        <v>1081862</v>
      </c>
      <c r="F22" s="34">
        <v>5.7000000000000002E-3</v>
      </c>
      <c r="G22" s="13" t="s">
        <v>6</v>
      </c>
      <c r="H22" s="16">
        <v>1</v>
      </c>
      <c r="I22" s="17">
        <v>160</v>
      </c>
      <c r="J22" s="17">
        <f t="shared" si="0"/>
        <v>192</v>
      </c>
      <c r="K22" s="17">
        <f t="shared" si="1"/>
        <v>160</v>
      </c>
      <c r="L22" s="27">
        <f t="shared" si="4"/>
        <v>192</v>
      </c>
      <c r="M22" s="36"/>
      <c r="N22" s="28">
        <f t="shared" si="2"/>
        <v>0</v>
      </c>
      <c r="O22" s="28">
        <f t="shared" si="3"/>
        <v>0</v>
      </c>
      <c r="P22" s="9" t="s">
        <v>18</v>
      </c>
      <c r="Q22" s="73" t="s">
        <v>79</v>
      </c>
    </row>
    <row r="23" spans="1:17" ht="20.25" x14ac:dyDescent="0.25">
      <c r="A23" s="24">
        <v>15</v>
      </c>
      <c r="B23" s="12"/>
      <c r="C23" s="12" t="s">
        <v>32</v>
      </c>
      <c r="D23" s="37" t="s">
        <v>49</v>
      </c>
      <c r="E23" s="16">
        <v>1081863</v>
      </c>
      <c r="F23" s="34">
        <v>1.0999999999999999E-2</v>
      </c>
      <c r="G23" s="25" t="s">
        <v>6</v>
      </c>
      <c r="H23" s="16">
        <v>4</v>
      </c>
      <c r="I23" s="17">
        <v>75</v>
      </c>
      <c r="J23" s="17">
        <f t="shared" si="0"/>
        <v>90</v>
      </c>
      <c r="K23" s="17">
        <f t="shared" si="1"/>
        <v>300</v>
      </c>
      <c r="L23" s="27">
        <f t="shared" si="4"/>
        <v>360</v>
      </c>
      <c r="M23" s="36"/>
      <c r="N23" s="28">
        <f t="shared" si="2"/>
        <v>0</v>
      </c>
      <c r="O23" s="28">
        <f t="shared" si="3"/>
        <v>0</v>
      </c>
      <c r="P23" s="9" t="s">
        <v>18</v>
      </c>
      <c r="Q23" s="74"/>
    </row>
    <row r="24" spans="1:17" ht="20.25" x14ac:dyDescent="0.25">
      <c r="A24" s="12">
        <v>16</v>
      </c>
      <c r="B24" s="12"/>
      <c r="C24" s="12" t="s">
        <v>32</v>
      </c>
      <c r="D24" s="37" t="s">
        <v>50</v>
      </c>
      <c r="E24" s="16">
        <v>1081864</v>
      </c>
      <c r="F24" s="34">
        <v>4.0000000000000001E-3</v>
      </c>
      <c r="G24" s="13" t="s">
        <v>6</v>
      </c>
      <c r="H24" s="16">
        <v>1</v>
      </c>
      <c r="I24" s="17">
        <v>110</v>
      </c>
      <c r="J24" s="17">
        <f t="shared" si="0"/>
        <v>132</v>
      </c>
      <c r="K24" s="17">
        <f t="shared" ref="K24:K46" si="5">I24*H24</f>
        <v>110</v>
      </c>
      <c r="L24" s="27">
        <f t="shared" si="4"/>
        <v>132</v>
      </c>
      <c r="M24" s="36"/>
      <c r="N24" s="28">
        <f t="shared" si="2"/>
        <v>0</v>
      </c>
      <c r="O24" s="28">
        <f t="shared" si="3"/>
        <v>0</v>
      </c>
      <c r="P24" s="9" t="s">
        <v>18</v>
      </c>
      <c r="Q24" s="74"/>
    </row>
    <row r="25" spans="1:17" ht="20.25" x14ac:dyDescent="0.25">
      <c r="A25" s="24">
        <v>17</v>
      </c>
      <c r="B25" s="12"/>
      <c r="C25" s="12" t="s">
        <v>32</v>
      </c>
      <c r="D25" s="37" t="s">
        <v>51</v>
      </c>
      <c r="E25" s="16">
        <v>1081865</v>
      </c>
      <c r="F25" s="34">
        <v>3.7000000000000002E-3</v>
      </c>
      <c r="G25" s="25" t="s">
        <v>6</v>
      </c>
      <c r="H25" s="16">
        <v>1</v>
      </c>
      <c r="I25" s="17">
        <v>100</v>
      </c>
      <c r="J25" s="17">
        <f t="shared" si="0"/>
        <v>120</v>
      </c>
      <c r="K25" s="17">
        <f t="shared" si="5"/>
        <v>100</v>
      </c>
      <c r="L25" s="27">
        <f t="shared" si="4"/>
        <v>120</v>
      </c>
      <c r="M25" s="36"/>
      <c r="N25" s="28">
        <f t="shared" si="2"/>
        <v>0</v>
      </c>
      <c r="O25" s="28">
        <f t="shared" si="3"/>
        <v>0</v>
      </c>
      <c r="P25" s="9" t="s">
        <v>18</v>
      </c>
      <c r="Q25" s="74"/>
    </row>
    <row r="26" spans="1:17" ht="20.25" x14ac:dyDescent="0.25">
      <c r="A26" s="12">
        <v>18</v>
      </c>
      <c r="B26" s="12"/>
      <c r="C26" s="12" t="s">
        <v>32</v>
      </c>
      <c r="D26" s="37" t="s">
        <v>52</v>
      </c>
      <c r="E26" s="16">
        <v>1081866</v>
      </c>
      <c r="F26" s="34">
        <v>1.9E-3</v>
      </c>
      <c r="G26" s="13" t="s">
        <v>6</v>
      </c>
      <c r="H26" s="16">
        <v>1</v>
      </c>
      <c r="I26" s="17">
        <v>50</v>
      </c>
      <c r="J26" s="17">
        <f t="shared" si="0"/>
        <v>60</v>
      </c>
      <c r="K26" s="17">
        <f t="shared" si="5"/>
        <v>50</v>
      </c>
      <c r="L26" s="27">
        <f t="shared" si="4"/>
        <v>60</v>
      </c>
      <c r="M26" s="36"/>
      <c r="N26" s="28">
        <f t="shared" si="2"/>
        <v>0</v>
      </c>
      <c r="O26" s="28">
        <f t="shared" si="3"/>
        <v>0</v>
      </c>
      <c r="P26" s="9" t="s">
        <v>18</v>
      </c>
      <c r="Q26" s="74"/>
    </row>
    <row r="27" spans="1:17" ht="20.25" x14ac:dyDescent="0.25">
      <c r="A27" s="24">
        <v>19</v>
      </c>
      <c r="B27" s="12"/>
      <c r="C27" s="12" t="s">
        <v>32</v>
      </c>
      <c r="D27" s="37" t="s">
        <v>53</v>
      </c>
      <c r="E27" s="16">
        <v>1081867</v>
      </c>
      <c r="F27" s="34">
        <v>1.1999999999999999E-3</v>
      </c>
      <c r="G27" s="25" t="s">
        <v>6</v>
      </c>
      <c r="H27" s="16">
        <v>1</v>
      </c>
      <c r="I27" s="17">
        <v>3</v>
      </c>
      <c r="J27" s="17">
        <f t="shared" si="0"/>
        <v>3.5999999999999996</v>
      </c>
      <c r="K27" s="17">
        <f t="shared" si="5"/>
        <v>3</v>
      </c>
      <c r="L27" s="27">
        <f t="shared" si="4"/>
        <v>3.5999999999999996</v>
      </c>
      <c r="M27" s="36"/>
      <c r="N27" s="28">
        <f t="shared" si="2"/>
        <v>0</v>
      </c>
      <c r="O27" s="28">
        <f t="shared" si="3"/>
        <v>0</v>
      </c>
      <c r="P27" s="9" t="s">
        <v>18</v>
      </c>
      <c r="Q27" s="74"/>
    </row>
    <row r="28" spans="1:17" ht="20.25" x14ac:dyDescent="0.25">
      <c r="A28" s="12">
        <v>20</v>
      </c>
      <c r="B28" s="12"/>
      <c r="C28" s="12" t="s">
        <v>32</v>
      </c>
      <c r="D28" s="37" t="s">
        <v>54</v>
      </c>
      <c r="E28" s="16">
        <v>1081868</v>
      </c>
      <c r="F28" s="34">
        <v>2.5000000000000001E-3</v>
      </c>
      <c r="G28" s="13" t="s">
        <v>6</v>
      </c>
      <c r="H28" s="16">
        <v>1</v>
      </c>
      <c r="I28" s="17">
        <v>70</v>
      </c>
      <c r="J28" s="17">
        <f t="shared" si="0"/>
        <v>84</v>
      </c>
      <c r="K28" s="17">
        <f t="shared" si="5"/>
        <v>70</v>
      </c>
      <c r="L28" s="27">
        <f t="shared" si="4"/>
        <v>84</v>
      </c>
      <c r="M28" s="36"/>
      <c r="N28" s="28">
        <f t="shared" si="2"/>
        <v>0</v>
      </c>
      <c r="O28" s="28">
        <f t="shared" si="3"/>
        <v>0</v>
      </c>
      <c r="P28" s="9" t="s">
        <v>18</v>
      </c>
      <c r="Q28" s="74"/>
    </row>
    <row r="29" spans="1:17" ht="20.25" x14ac:dyDescent="0.25">
      <c r="A29" s="24">
        <v>21</v>
      </c>
      <c r="B29" s="12"/>
      <c r="C29" s="12" t="s">
        <v>32</v>
      </c>
      <c r="D29" s="37" t="s">
        <v>55</v>
      </c>
      <c r="E29" s="16">
        <v>1081869</v>
      </c>
      <c r="F29" s="34">
        <v>2.3999999999999998E-3</v>
      </c>
      <c r="G29" s="25" t="s">
        <v>6</v>
      </c>
      <c r="H29" s="16">
        <v>1</v>
      </c>
      <c r="I29" s="17">
        <v>70</v>
      </c>
      <c r="J29" s="17">
        <f t="shared" si="0"/>
        <v>84</v>
      </c>
      <c r="K29" s="17">
        <f t="shared" si="5"/>
        <v>70</v>
      </c>
      <c r="L29" s="27">
        <f t="shared" si="4"/>
        <v>84</v>
      </c>
      <c r="M29" s="36"/>
      <c r="N29" s="28">
        <f t="shared" si="2"/>
        <v>0</v>
      </c>
      <c r="O29" s="28">
        <f t="shared" si="3"/>
        <v>0</v>
      </c>
      <c r="P29" s="9" t="s">
        <v>18</v>
      </c>
      <c r="Q29" s="74"/>
    </row>
    <row r="30" spans="1:17" ht="20.25" x14ac:dyDescent="0.25">
      <c r="A30" s="12">
        <v>22</v>
      </c>
      <c r="B30" s="12"/>
      <c r="C30" s="12" t="s">
        <v>32</v>
      </c>
      <c r="D30" s="37" t="s">
        <v>56</v>
      </c>
      <c r="E30" s="16">
        <v>1081870</v>
      </c>
      <c r="F30" s="34">
        <v>1.6000000000000001E-3</v>
      </c>
      <c r="G30" s="13" t="s">
        <v>6</v>
      </c>
      <c r="H30" s="16">
        <v>1</v>
      </c>
      <c r="I30" s="17">
        <v>40</v>
      </c>
      <c r="J30" s="17">
        <f t="shared" si="0"/>
        <v>48</v>
      </c>
      <c r="K30" s="17">
        <f t="shared" si="5"/>
        <v>40</v>
      </c>
      <c r="L30" s="27">
        <f t="shared" si="4"/>
        <v>48</v>
      </c>
      <c r="M30" s="36"/>
      <c r="N30" s="28">
        <f t="shared" si="2"/>
        <v>0</v>
      </c>
      <c r="O30" s="28">
        <f t="shared" si="3"/>
        <v>0</v>
      </c>
      <c r="P30" s="9" t="s">
        <v>18</v>
      </c>
      <c r="Q30" s="74"/>
    </row>
    <row r="31" spans="1:17" ht="20.25" x14ac:dyDescent="0.25">
      <c r="A31" s="24">
        <v>23</v>
      </c>
      <c r="B31" s="12"/>
      <c r="C31" s="12" t="s">
        <v>32</v>
      </c>
      <c r="D31" s="37" t="s">
        <v>57</v>
      </c>
      <c r="E31" s="16">
        <v>1077880</v>
      </c>
      <c r="F31" s="34">
        <v>0.96299999999999997</v>
      </c>
      <c r="G31" s="25" t="s">
        <v>6</v>
      </c>
      <c r="H31" s="16">
        <v>90</v>
      </c>
      <c r="I31" s="17">
        <v>289</v>
      </c>
      <c r="J31" s="17">
        <f t="shared" si="0"/>
        <v>346.8</v>
      </c>
      <c r="K31" s="17">
        <f t="shared" si="5"/>
        <v>26010</v>
      </c>
      <c r="L31" s="27">
        <f t="shared" si="4"/>
        <v>31212</v>
      </c>
      <c r="M31" s="36"/>
      <c r="N31" s="28">
        <f t="shared" si="2"/>
        <v>0</v>
      </c>
      <c r="O31" s="28">
        <f t="shared" si="3"/>
        <v>0</v>
      </c>
      <c r="P31" s="9" t="s">
        <v>18</v>
      </c>
      <c r="Q31" s="74"/>
    </row>
    <row r="32" spans="1:17" ht="40.5" x14ac:dyDescent="0.25">
      <c r="A32" s="12">
        <v>24</v>
      </c>
      <c r="B32" s="12"/>
      <c r="C32" s="12" t="s">
        <v>32</v>
      </c>
      <c r="D32" s="37" t="s">
        <v>58</v>
      </c>
      <c r="E32" s="16">
        <v>1084542</v>
      </c>
      <c r="F32" s="34">
        <v>0.1056</v>
      </c>
      <c r="G32" s="13" t="s">
        <v>6</v>
      </c>
      <c r="H32" s="16">
        <v>48</v>
      </c>
      <c r="I32" s="17">
        <v>60</v>
      </c>
      <c r="J32" s="17">
        <f t="shared" si="0"/>
        <v>72</v>
      </c>
      <c r="K32" s="17">
        <f t="shared" si="5"/>
        <v>2880</v>
      </c>
      <c r="L32" s="27">
        <f t="shared" si="4"/>
        <v>3456</v>
      </c>
      <c r="M32" s="36"/>
      <c r="N32" s="28">
        <f t="shared" si="2"/>
        <v>0</v>
      </c>
      <c r="O32" s="28">
        <f t="shared" si="3"/>
        <v>0</v>
      </c>
      <c r="P32" s="9" t="s">
        <v>18</v>
      </c>
      <c r="Q32" s="74"/>
    </row>
    <row r="33" spans="1:19" ht="40.5" x14ac:dyDescent="0.25">
      <c r="A33" s="24">
        <v>25</v>
      </c>
      <c r="B33" s="12"/>
      <c r="C33" s="12" t="s">
        <v>32</v>
      </c>
      <c r="D33" s="37" t="s">
        <v>58</v>
      </c>
      <c r="E33" s="16">
        <v>1084542</v>
      </c>
      <c r="F33" s="34">
        <v>4.4999999999999998E-2</v>
      </c>
      <c r="G33" s="25" t="s">
        <v>6</v>
      </c>
      <c r="H33" s="16">
        <v>20</v>
      </c>
      <c r="I33" s="17">
        <v>60</v>
      </c>
      <c r="J33" s="17">
        <f t="shared" si="0"/>
        <v>72</v>
      </c>
      <c r="K33" s="17">
        <f t="shared" si="5"/>
        <v>1200</v>
      </c>
      <c r="L33" s="27">
        <f t="shared" si="4"/>
        <v>1440</v>
      </c>
      <c r="M33" s="36"/>
      <c r="N33" s="28">
        <f t="shared" si="2"/>
        <v>0</v>
      </c>
      <c r="O33" s="28">
        <f t="shared" si="3"/>
        <v>0</v>
      </c>
      <c r="P33" s="9" t="s">
        <v>18</v>
      </c>
      <c r="Q33" s="74"/>
    </row>
    <row r="34" spans="1:19" ht="40.5" x14ac:dyDescent="0.25">
      <c r="A34" s="12">
        <v>26</v>
      </c>
      <c r="B34" s="12"/>
      <c r="C34" s="12" t="s">
        <v>32</v>
      </c>
      <c r="D34" s="37" t="s">
        <v>59</v>
      </c>
      <c r="E34" s="16">
        <v>1085233</v>
      </c>
      <c r="F34" s="34">
        <v>6.8000000000000005E-2</v>
      </c>
      <c r="G34" s="13" t="s">
        <v>6</v>
      </c>
      <c r="H34" s="16">
        <v>17</v>
      </c>
      <c r="I34" s="17">
        <v>112</v>
      </c>
      <c r="J34" s="17">
        <f t="shared" si="0"/>
        <v>134.4</v>
      </c>
      <c r="K34" s="17">
        <f t="shared" si="5"/>
        <v>1904</v>
      </c>
      <c r="L34" s="27">
        <f t="shared" si="4"/>
        <v>2284.8000000000002</v>
      </c>
      <c r="M34" s="36"/>
      <c r="N34" s="28">
        <f t="shared" si="2"/>
        <v>0</v>
      </c>
      <c r="O34" s="28">
        <f t="shared" si="3"/>
        <v>0</v>
      </c>
      <c r="P34" s="9" t="s">
        <v>18</v>
      </c>
      <c r="Q34" s="74"/>
    </row>
    <row r="35" spans="1:19" ht="20.25" x14ac:dyDescent="0.25">
      <c r="A35" s="24">
        <v>27</v>
      </c>
      <c r="B35" s="12"/>
      <c r="C35" s="12" t="s">
        <v>32</v>
      </c>
      <c r="D35" s="37" t="s">
        <v>60</v>
      </c>
      <c r="E35" s="16">
        <v>1085234</v>
      </c>
      <c r="F35" s="34">
        <v>3.15E-2</v>
      </c>
      <c r="G35" s="25" t="s">
        <v>6</v>
      </c>
      <c r="H35" s="16">
        <v>15</v>
      </c>
      <c r="I35" s="17">
        <v>60</v>
      </c>
      <c r="J35" s="17">
        <f t="shared" si="0"/>
        <v>72</v>
      </c>
      <c r="K35" s="17">
        <f t="shared" si="5"/>
        <v>900</v>
      </c>
      <c r="L35" s="27">
        <f t="shared" si="4"/>
        <v>1080</v>
      </c>
      <c r="M35" s="36"/>
      <c r="N35" s="28">
        <f t="shared" si="2"/>
        <v>0</v>
      </c>
      <c r="O35" s="28">
        <f t="shared" si="3"/>
        <v>0</v>
      </c>
      <c r="P35" s="9" t="s">
        <v>18</v>
      </c>
      <c r="Q35" s="75"/>
    </row>
    <row r="36" spans="1:19" ht="66" x14ac:dyDescent="0.25">
      <c r="A36" s="12">
        <v>28</v>
      </c>
      <c r="B36" s="12"/>
      <c r="C36" s="12" t="s">
        <v>32</v>
      </c>
      <c r="D36" s="37" t="s">
        <v>61</v>
      </c>
      <c r="E36" s="16">
        <v>1080518</v>
      </c>
      <c r="F36" s="34">
        <v>4.8000000000000001E-2</v>
      </c>
      <c r="G36" s="13" t="s">
        <v>6</v>
      </c>
      <c r="H36" s="16">
        <v>2</v>
      </c>
      <c r="I36" s="17">
        <v>650</v>
      </c>
      <c r="J36" s="17">
        <f t="shared" si="0"/>
        <v>780</v>
      </c>
      <c r="K36" s="17">
        <f t="shared" si="5"/>
        <v>1300</v>
      </c>
      <c r="L36" s="27">
        <f t="shared" si="4"/>
        <v>1560</v>
      </c>
      <c r="M36" s="36"/>
      <c r="N36" s="28">
        <f t="shared" si="2"/>
        <v>0</v>
      </c>
      <c r="O36" s="28">
        <f t="shared" si="3"/>
        <v>0</v>
      </c>
      <c r="P36" s="9" t="s">
        <v>18</v>
      </c>
      <c r="Q36" s="48" t="s">
        <v>78</v>
      </c>
    </row>
    <row r="37" spans="1:19" ht="40.5" x14ac:dyDescent="0.25">
      <c r="A37" s="24">
        <v>29</v>
      </c>
      <c r="B37" s="12"/>
      <c r="C37" s="12" t="s">
        <v>32</v>
      </c>
      <c r="D37" s="37" t="s">
        <v>62</v>
      </c>
      <c r="E37" s="16">
        <v>1081871</v>
      </c>
      <c r="F37" s="34">
        <v>7.5999999999999998E-2</v>
      </c>
      <c r="G37" s="25" t="s">
        <v>6</v>
      </c>
      <c r="H37" s="16">
        <v>2</v>
      </c>
      <c r="I37" s="17">
        <v>1050</v>
      </c>
      <c r="J37" s="17">
        <f t="shared" si="0"/>
        <v>1260</v>
      </c>
      <c r="K37" s="17">
        <f t="shared" si="5"/>
        <v>2100</v>
      </c>
      <c r="L37" s="27">
        <f t="shared" si="4"/>
        <v>2520</v>
      </c>
      <c r="M37" s="36"/>
      <c r="N37" s="28">
        <f t="shared" si="2"/>
        <v>0</v>
      </c>
      <c r="O37" s="28">
        <f t="shared" si="3"/>
        <v>0</v>
      </c>
      <c r="P37" s="9" t="s">
        <v>18</v>
      </c>
      <c r="Q37" s="73" t="s">
        <v>77</v>
      </c>
    </row>
    <row r="38" spans="1:19" ht="20.25" x14ac:dyDescent="0.25">
      <c r="A38" s="12">
        <v>30</v>
      </c>
      <c r="B38" s="12"/>
      <c r="C38" s="12" t="s">
        <v>32</v>
      </c>
      <c r="D38" s="37" t="s">
        <v>63</v>
      </c>
      <c r="E38" s="16">
        <v>1084543</v>
      </c>
      <c r="F38" s="34">
        <v>0.104</v>
      </c>
      <c r="G38" s="13" t="s">
        <v>6</v>
      </c>
      <c r="H38" s="16">
        <v>2</v>
      </c>
      <c r="I38" s="17">
        <v>1450</v>
      </c>
      <c r="J38" s="17">
        <f t="shared" si="0"/>
        <v>1740</v>
      </c>
      <c r="K38" s="17">
        <f t="shared" si="5"/>
        <v>2900</v>
      </c>
      <c r="L38" s="27">
        <f t="shared" si="4"/>
        <v>3480</v>
      </c>
      <c r="M38" s="36"/>
      <c r="N38" s="28">
        <f t="shared" si="2"/>
        <v>0</v>
      </c>
      <c r="O38" s="28">
        <f t="shared" si="3"/>
        <v>0</v>
      </c>
      <c r="P38" s="9" t="s">
        <v>18</v>
      </c>
      <c r="Q38" s="74"/>
    </row>
    <row r="39" spans="1:19" ht="20.25" x14ac:dyDescent="0.25">
      <c r="A39" s="24">
        <v>31</v>
      </c>
      <c r="B39" s="12"/>
      <c r="C39" s="12" t="s">
        <v>32</v>
      </c>
      <c r="D39" s="37" t="s">
        <v>64</v>
      </c>
      <c r="E39" s="16">
        <v>1081872</v>
      </c>
      <c r="F39" s="34">
        <v>7.5999999999999998E-2</v>
      </c>
      <c r="G39" s="25" t="s">
        <v>6</v>
      </c>
      <c r="H39" s="16">
        <v>2</v>
      </c>
      <c r="I39" s="17">
        <v>1050</v>
      </c>
      <c r="J39" s="17">
        <f t="shared" si="0"/>
        <v>1260</v>
      </c>
      <c r="K39" s="17">
        <f t="shared" si="5"/>
        <v>2100</v>
      </c>
      <c r="L39" s="27">
        <f t="shared" si="4"/>
        <v>2520</v>
      </c>
      <c r="M39" s="36"/>
      <c r="N39" s="28">
        <f t="shared" si="2"/>
        <v>0</v>
      </c>
      <c r="O39" s="28">
        <f t="shared" si="3"/>
        <v>0</v>
      </c>
      <c r="P39" s="9" t="s">
        <v>18</v>
      </c>
      <c r="Q39" s="74"/>
    </row>
    <row r="40" spans="1:19" ht="20.25" x14ac:dyDescent="0.25">
      <c r="A40" s="12">
        <v>32</v>
      </c>
      <c r="B40" s="12"/>
      <c r="C40" s="12" t="s">
        <v>32</v>
      </c>
      <c r="D40" s="37" t="s">
        <v>53</v>
      </c>
      <c r="E40" s="16">
        <v>1081873</v>
      </c>
      <c r="F40" s="34">
        <v>4.7999999999999996E-3</v>
      </c>
      <c r="G40" s="13" t="s">
        <v>6</v>
      </c>
      <c r="H40" s="16">
        <v>4</v>
      </c>
      <c r="I40" s="17">
        <v>35</v>
      </c>
      <c r="J40" s="17">
        <f t="shared" si="0"/>
        <v>42</v>
      </c>
      <c r="K40" s="17">
        <f t="shared" si="5"/>
        <v>140</v>
      </c>
      <c r="L40" s="27">
        <f t="shared" si="4"/>
        <v>168</v>
      </c>
      <c r="M40" s="36"/>
      <c r="N40" s="28">
        <f t="shared" si="2"/>
        <v>0</v>
      </c>
      <c r="O40" s="28">
        <f t="shared" si="3"/>
        <v>0</v>
      </c>
      <c r="P40" s="43" t="s">
        <v>18</v>
      </c>
      <c r="Q40" s="74"/>
    </row>
    <row r="41" spans="1:19" ht="20.25" x14ac:dyDescent="0.25">
      <c r="A41" s="24">
        <v>33</v>
      </c>
      <c r="B41" s="12"/>
      <c r="C41" s="12" t="s">
        <v>32</v>
      </c>
      <c r="D41" s="37" t="s">
        <v>65</v>
      </c>
      <c r="E41" s="16">
        <v>1081874</v>
      </c>
      <c r="F41" s="34">
        <v>0.02</v>
      </c>
      <c r="G41" s="25" t="s">
        <v>6</v>
      </c>
      <c r="H41" s="16">
        <v>10</v>
      </c>
      <c r="I41" s="17">
        <v>57</v>
      </c>
      <c r="J41" s="17">
        <f t="shared" si="0"/>
        <v>68.399999999999991</v>
      </c>
      <c r="K41" s="17">
        <f t="shared" si="5"/>
        <v>570</v>
      </c>
      <c r="L41" s="27">
        <f t="shared" si="4"/>
        <v>683.99999999999989</v>
      </c>
      <c r="M41" s="36"/>
      <c r="N41" s="28">
        <f t="shared" si="2"/>
        <v>0</v>
      </c>
      <c r="O41" s="28">
        <f t="shared" si="3"/>
        <v>0</v>
      </c>
      <c r="P41" s="43" t="s">
        <v>18</v>
      </c>
      <c r="Q41" s="75"/>
    </row>
    <row r="42" spans="1:19" ht="20.25" x14ac:dyDescent="0.25">
      <c r="A42" s="12">
        <v>34</v>
      </c>
      <c r="B42" s="12"/>
      <c r="C42" s="12" t="s">
        <v>32</v>
      </c>
      <c r="D42" s="37" t="s">
        <v>66</v>
      </c>
      <c r="E42" s="16">
        <v>1081875</v>
      </c>
      <c r="F42" s="34">
        <v>8.9999999999999993E-3</v>
      </c>
      <c r="G42" s="13" t="s">
        <v>6</v>
      </c>
      <c r="H42" s="16">
        <v>6</v>
      </c>
      <c r="I42" s="17">
        <v>42</v>
      </c>
      <c r="J42" s="17">
        <f t="shared" si="0"/>
        <v>50.4</v>
      </c>
      <c r="K42" s="17">
        <f t="shared" si="5"/>
        <v>252</v>
      </c>
      <c r="L42" s="27">
        <f t="shared" si="4"/>
        <v>302.39999999999998</v>
      </c>
      <c r="M42" s="36"/>
      <c r="N42" s="28">
        <f t="shared" si="2"/>
        <v>0</v>
      </c>
      <c r="O42" s="28">
        <f t="shared" si="3"/>
        <v>0</v>
      </c>
      <c r="P42" s="43" t="s">
        <v>18</v>
      </c>
      <c r="Q42" s="73" t="s">
        <v>76</v>
      </c>
    </row>
    <row r="43" spans="1:19" ht="20.25" x14ac:dyDescent="0.25">
      <c r="A43" s="24">
        <v>35</v>
      </c>
      <c r="B43" s="12"/>
      <c r="C43" s="12" t="s">
        <v>32</v>
      </c>
      <c r="D43" s="37" t="s">
        <v>67</v>
      </c>
      <c r="E43" s="16">
        <v>1081876</v>
      </c>
      <c r="F43" s="34">
        <v>2E-3</v>
      </c>
      <c r="G43" s="25" t="s">
        <v>6</v>
      </c>
      <c r="H43" s="16">
        <v>2</v>
      </c>
      <c r="I43" s="17">
        <v>30</v>
      </c>
      <c r="J43" s="17">
        <f t="shared" si="0"/>
        <v>36</v>
      </c>
      <c r="K43" s="17">
        <f t="shared" si="5"/>
        <v>60</v>
      </c>
      <c r="L43" s="27">
        <f t="shared" si="4"/>
        <v>72</v>
      </c>
      <c r="M43" s="36"/>
      <c r="N43" s="28">
        <f t="shared" si="2"/>
        <v>0</v>
      </c>
      <c r="O43" s="28">
        <f t="shared" si="3"/>
        <v>0</v>
      </c>
      <c r="P43" s="43" t="s">
        <v>18</v>
      </c>
      <c r="Q43" s="74"/>
    </row>
    <row r="44" spans="1:19" ht="20.25" x14ac:dyDescent="0.25">
      <c r="A44" s="12">
        <v>36</v>
      </c>
      <c r="B44" s="12"/>
      <c r="C44" s="12" t="s">
        <v>32</v>
      </c>
      <c r="D44" s="37" t="s">
        <v>68</v>
      </c>
      <c r="E44" s="16">
        <v>1081877</v>
      </c>
      <c r="F44" s="34">
        <v>8.0000000000000002E-3</v>
      </c>
      <c r="G44" s="13" t="s">
        <v>6</v>
      </c>
      <c r="H44" s="16">
        <v>2</v>
      </c>
      <c r="I44" s="17">
        <v>110</v>
      </c>
      <c r="J44" s="17">
        <f t="shared" si="0"/>
        <v>132</v>
      </c>
      <c r="K44" s="17">
        <f t="shared" si="5"/>
        <v>220</v>
      </c>
      <c r="L44" s="27">
        <f t="shared" si="4"/>
        <v>264</v>
      </c>
      <c r="M44" s="36"/>
      <c r="N44" s="28">
        <f t="shared" si="2"/>
        <v>0</v>
      </c>
      <c r="O44" s="28">
        <f t="shared" si="3"/>
        <v>0</v>
      </c>
      <c r="P44" s="43" t="s">
        <v>18</v>
      </c>
      <c r="Q44" s="75"/>
    </row>
    <row r="45" spans="1:19" ht="40.5" x14ac:dyDescent="0.25">
      <c r="A45" s="24">
        <v>37</v>
      </c>
      <c r="B45" s="12"/>
      <c r="C45" s="12" t="s">
        <v>71</v>
      </c>
      <c r="D45" s="37" t="s">
        <v>69</v>
      </c>
      <c r="E45" s="16">
        <v>1006450</v>
      </c>
      <c r="F45" s="34">
        <v>1.714</v>
      </c>
      <c r="G45" s="25" t="s">
        <v>6</v>
      </c>
      <c r="H45" s="16">
        <v>100</v>
      </c>
      <c r="I45" s="17">
        <v>240</v>
      </c>
      <c r="J45" s="17">
        <f t="shared" si="0"/>
        <v>288</v>
      </c>
      <c r="K45" s="17">
        <f t="shared" si="5"/>
        <v>24000</v>
      </c>
      <c r="L45" s="27">
        <f t="shared" si="4"/>
        <v>28800</v>
      </c>
      <c r="M45" s="36"/>
      <c r="N45" s="28">
        <f t="shared" si="2"/>
        <v>0</v>
      </c>
      <c r="O45" s="28">
        <f t="shared" si="3"/>
        <v>0</v>
      </c>
      <c r="P45" s="43" t="s">
        <v>18</v>
      </c>
      <c r="Q45" s="73" t="s">
        <v>75</v>
      </c>
      <c r="S45" s="46"/>
    </row>
    <row r="46" spans="1:19" ht="20.25" x14ac:dyDescent="0.25">
      <c r="A46" s="12">
        <v>38</v>
      </c>
      <c r="B46" s="12"/>
      <c r="C46" s="12" t="s">
        <v>71</v>
      </c>
      <c r="D46" s="37" t="s">
        <v>70</v>
      </c>
      <c r="E46" s="16">
        <v>1083128</v>
      </c>
      <c r="F46" s="34">
        <v>9.0210000000000008</v>
      </c>
      <c r="G46" s="13" t="s">
        <v>6</v>
      </c>
      <c r="H46" s="16">
        <v>930</v>
      </c>
      <c r="I46" s="17">
        <v>280</v>
      </c>
      <c r="J46" s="17">
        <f t="shared" si="0"/>
        <v>336</v>
      </c>
      <c r="K46" s="17">
        <f t="shared" si="5"/>
        <v>260400</v>
      </c>
      <c r="L46" s="27">
        <f t="shared" si="4"/>
        <v>312480</v>
      </c>
      <c r="M46" s="36"/>
      <c r="N46" s="28">
        <f t="shared" si="2"/>
        <v>0</v>
      </c>
      <c r="O46" s="28">
        <f t="shared" si="3"/>
        <v>0</v>
      </c>
      <c r="P46" s="43" t="s">
        <v>18</v>
      </c>
      <c r="Q46" s="75"/>
      <c r="S46" s="46"/>
    </row>
    <row r="47" spans="1:19" ht="32.25" customHeight="1" thickBot="1" x14ac:dyDescent="0.3">
      <c r="A47" s="70" t="s">
        <v>10</v>
      </c>
      <c r="B47" s="71"/>
      <c r="C47" s="71"/>
      <c r="D47" s="71"/>
      <c r="E47" s="71"/>
      <c r="F47" s="58">
        <f>SUM(F9:F46)</f>
        <v>18.1678</v>
      </c>
      <c r="G47" s="39"/>
      <c r="H47" s="58">
        <f>SUM(H9:H46)</f>
        <v>1643</v>
      </c>
      <c r="I47" s="40"/>
      <c r="J47" s="40"/>
      <c r="K47" s="41">
        <f>SUM(K9:K46)</f>
        <v>492317</v>
      </c>
      <c r="L47" s="41">
        <f>SUM(L9:L46)</f>
        <v>590780.39999999991</v>
      </c>
      <c r="M47" s="41"/>
      <c r="N47" s="41">
        <f>SUM(N9:N46)</f>
        <v>0</v>
      </c>
      <c r="O47" s="52">
        <f>SUM(O9:O46)</f>
        <v>0</v>
      </c>
      <c r="P47" s="42" t="s">
        <v>18</v>
      </c>
      <c r="Q47" s="38"/>
    </row>
    <row r="48" spans="1:19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7" ht="20.25" x14ac:dyDescent="0.3">
      <c r="A49" s="72" t="s">
        <v>22</v>
      </c>
      <c r="B49" s="72"/>
      <c r="C49" s="72"/>
      <c r="D49" s="72"/>
      <c r="E49" s="15">
        <f>N47</f>
        <v>0</v>
      </c>
      <c r="F49" s="18"/>
      <c r="G49" s="10"/>
      <c r="H49" s="10"/>
      <c r="I49" s="10"/>
      <c r="J49" s="10"/>
      <c r="K49" s="10"/>
      <c r="L49" s="10"/>
      <c r="M49" s="14"/>
      <c r="N49" s="54"/>
      <c r="O49" s="54"/>
      <c r="P49" s="14"/>
      <c r="Q49" s="14"/>
    </row>
    <row r="50" spans="1:17" ht="20.25" x14ac:dyDescent="0.3">
      <c r="A50" s="72" t="s">
        <v>74</v>
      </c>
      <c r="B50" s="72"/>
      <c r="C50" s="72"/>
      <c r="D50" s="72"/>
      <c r="E50" s="15">
        <f>O47-N47</f>
        <v>0</v>
      </c>
      <c r="F50" s="18"/>
      <c r="G50" s="10"/>
      <c r="H50" s="10"/>
      <c r="I50" s="10"/>
      <c r="J50" s="10"/>
      <c r="K50" s="10"/>
      <c r="L50" s="10"/>
      <c r="M50" s="14"/>
      <c r="N50" s="54"/>
      <c r="O50" s="54"/>
      <c r="P50" s="14"/>
      <c r="Q50" s="14"/>
    </row>
    <row r="51" spans="1:17" ht="22.5" x14ac:dyDescent="0.25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26.25" customHeight="1" x14ac:dyDescent="0.25">
      <c r="A52" s="21" t="s">
        <v>35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55"/>
      <c r="O52" s="55"/>
      <c r="P52" s="22"/>
      <c r="Q52" s="22"/>
    </row>
    <row r="53" spans="1:17" ht="26.25" customHeight="1" x14ac:dyDescent="0.25">
      <c r="A53" s="23" t="s">
        <v>31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56"/>
      <c r="O53" s="56"/>
      <c r="P53" s="20"/>
      <c r="Q53" s="20"/>
    </row>
    <row r="54" spans="1:17" ht="26.25" customHeight="1" x14ac:dyDescent="0.25">
      <c r="A54" s="23" t="s">
        <v>36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56"/>
      <c r="O54" s="56"/>
      <c r="P54" s="20"/>
      <c r="Q54" s="20"/>
    </row>
    <row r="55" spans="1:17" ht="26.25" customHeight="1" x14ac:dyDescent="0.25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56"/>
      <c r="O55" s="56"/>
      <c r="P55" s="20"/>
      <c r="Q55" s="20"/>
    </row>
    <row r="56" spans="1:17" ht="20.25" x14ac:dyDescent="0.3">
      <c r="A56" s="4" t="s">
        <v>16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4"/>
      <c r="N56" s="54"/>
      <c r="O56" s="54"/>
      <c r="P56" s="14"/>
      <c r="Q56" s="14"/>
    </row>
    <row r="57" spans="1:17" ht="20.25" x14ac:dyDescent="0.3">
      <c r="A57" s="4" t="s">
        <v>11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4"/>
      <c r="N57" s="54"/>
      <c r="O57" s="54"/>
      <c r="P57" s="14"/>
      <c r="Q57" s="14"/>
    </row>
    <row r="58" spans="1:17" ht="20.25" x14ac:dyDescent="0.3">
      <c r="A58" s="4"/>
      <c r="B58" s="10" t="s">
        <v>12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4"/>
      <c r="N58" s="54"/>
      <c r="O58" s="54"/>
      <c r="P58" s="14"/>
      <c r="Q58" s="14"/>
    </row>
    <row r="59" spans="1:17" ht="20.25" x14ac:dyDescent="0.25">
      <c r="A59" s="64" t="s">
        <v>21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20.25" x14ac:dyDescent="0.25">
      <c r="A60" s="64" t="s">
        <v>20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20.25" x14ac:dyDescent="0.2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7"/>
      <c r="O61" s="57"/>
      <c r="P61" s="4"/>
      <c r="Q61" s="4"/>
    </row>
    <row r="62" spans="1:17" ht="21" thickBot="1" x14ac:dyDescent="0.3">
      <c r="A62" s="65"/>
      <c r="B62" s="65"/>
      <c r="C62" s="65"/>
      <c r="D62" s="65"/>
      <c r="E62" s="65"/>
      <c r="F62" s="4"/>
      <c r="G62" s="4"/>
      <c r="H62" s="4"/>
      <c r="I62" s="4"/>
      <c r="J62" s="4"/>
      <c r="K62" s="4"/>
      <c r="L62" s="4"/>
      <c r="M62" s="62"/>
      <c r="N62" s="62"/>
      <c r="O62" s="62"/>
      <c r="P62" s="62"/>
      <c r="Q62" s="62"/>
    </row>
    <row r="63" spans="1:17" ht="20.25" x14ac:dyDescent="0.25">
      <c r="A63" s="60" t="s">
        <v>13</v>
      </c>
      <c r="B63" s="60"/>
      <c r="C63" s="60"/>
      <c r="D63" s="60"/>
      <c r="E63" s="60"/>
      <c r="F63" s="4"/>
      <c r="G63" s="4"/>
      <c r="H63" s="4"/>
      <c r="I63" s="4"/>
      <c r="J63" s="4"/>
      <c r="K63" s="4"/>
      <c r="L63" s="4"/>
      <c r="M63" s="61"/>
      <c r="N63" s="61"/>
      <c r="O63" s="61"/>
      <c r="P63" s="61"/>
      <c r="Q63" s="61"/>
    </row>
    <row r="64" spans="1:17" ht="20.25" x14ac:dyDescent="0.25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7"/>
      <c r="O64" s="57"/>
      <c r="P64" s="4"/>
      <c r="Q64" s="4"/>
    </row>
    <row r="65" spans="1:17" ht="21" thickBot="1" x14ac:dyDescent="0.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62"/>
      <c r="N65" s="62"/>
      <c r="O65" s="62"/>
      <c r="P65" s="62"/>
      <c r="Q65" s="62"/>
    </row>
    <row r="66" spans="1:17" ht="20.25" x14ac:dyDescent="0.25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61"/>
      <c r="N66" s="61"/>
      <c r="O66" s="61"/>
      <c r="P66" s="61"/>
      <c r="Q66" s="61"/>
    </row>
  </sheetData>
  <mergeCells count="22">
    <mergeCell ref="A47:E47"/>
    <mergeCell ref="A49:D49"/>
    <mergeCell ref="A50:D50"/>
    <mergeCell ref="Q9:Q21"/>
    <mergeCell ref="Q22:Q35"/>
    <mergeCell ref="Q37:Q41"/>
    <mergeCell ref="Q42:Q44"/>
    <mergeCell ref="Q45:Q46"/>
    <mergeCell ref="A2:Q2"/>
    <mergeCell ref="A3:Q3"/>
    <mergeCell ref="A4:Q4"/>
    <mergeCell ref="A5:Q5"/>
    <mergeCell ref="A6:Q6"/>
    <mergeCell ref="A63:E63"/>
    <mergeCell ref="M63:Q63"/>
    <mergeCell ref="M65:Q65"/>
    <mergeCell ref="M66:Q66"/>
    <mergeCell ref="A51:Q51"/>
    <mergeCell ref="A59:Q59"/>
    <mergeCell ref="A62:E62"/>
    <mergeCell ref="M62:Q62"/>
    <mergeCell ref="A60:Q60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6FB155-0E16-4C71-9D1F-77BBB313F8A6}"/>
</file>

<file path=customXml/itemProps2.xml><?xml version="1.0" encoding="utf-8"?>
<ds:datastoreItem xmlns:ds="http://schemas.openxmlformats.org/officeDocument/2006/customXml" ds:itemID="{94DADF67-5619-4BBC-959D-C33388057CB8}"/>
</file>

<file path=customXml/itemProps3.xml><?xml version="1.0" encoding="utf-8"?>
<ds:datastoreItem xmlns:ds="http://schemas.openxmlformats.org/officeDocument/2006/customXml" ds:itemID="{44504327-3CB3-464A-AED9-FC19B1571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2019-06-28T08:40:11Z</cp:lastPrinted>
  <dcterms:created xsi:type="dcterms:W3CDTF">2016-10-11T08:44:59Z</dcterms:created>
  <dcterms:modified xsi:type="dcterms:W3CDTF">2020-11-18T12:14:38Z</dcterms:modified>
</cp:coreProperties>
</file>